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" yWindow="108" windowWidth="15480" windowHeight="10200" activeTab="0"/>
  </bookViews>
  <sheets>
    <sheet name="NA-Liste" sheetId="1" r:id="rId1"/>
  </sheets>
  <definedNames>
    <definedName name="_xlnm._FilterDatabase" localSheetId="0" hidden="1">'NA-Liste'!$A$14:$P$14</definedName>
    <definedName name="_xlnm.Print_Titles" localSheetId="0">'NA-Liste'!$12:$14</definedName>
    <definedName name="WertK">#REF!</definedName>
    <definedName name="WertP">#REF!</definedName>
  </definedNames>
  <calcPr fullCalcOnLoad="1"/>
</workbook>
</file>

<file path=xl/sharedStrings.xml><?xml version="1.0" encoding="utf-8"?>
<sst xmlns="http://schemas.openxmlformats.org/spreadsheetml/2006/main" count="46" uniqueCount="39">
  <si>
    <t>Menge</t>
  </si>
  <si>
    <t>EP geprüft</t>
  </si>
  <si>
    <t>Menge 
geprüft</t>
  </si>
  <si>
    <t>Baumaßnahme</t>
  </si>
  <si>
    <t>Gesamtänderungssumme:</t>
  </si>
  <si>
    <t>Forderungen des Auftragnehmers</t>
  </si>
  <si>
    <t>Auftrag vom …</t>
  </si>
  <si>
    <t>Nachtragsvereinbarung vom</t>
  </si>
  <si>
    <t>Pos. aus LV</t>
  </si>
  <si>
    <t>Pos. des NA</t>
  </si>
  <si>
    <t>GP geprüft</t>
  </si>
  <si>
    <t>Auftrag</t>
  </si>
  <si>
    <t/>
  </si>
  <si>
    <t>GP
 gefordert</t>
  </si>
  <si>
    <t>EP
 gefordert</t>
  </si>
  <si>
    <t>Differenz
 gefordert /
 geprüft</t>
  </si>
  <si>
    <t>Prüfergebnis (Netto)</t>
  </si>
  <si>
    <t>Ergebnis (Brutto)</t>
  </si>
  <si>
    <t xml:space="preserve">  Begründung  </t>
  </si>
  <si>
    <t>Typ</t>
  </si>
  <si>
    <t>kg</t>
  </si>
  <si>
    <t>t</t>
  </si>
  <si>
    <t>m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</si>
  <si>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</si>
  <si>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</si>
  <si>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Stück</t>
  </si>
  <si>
    <t>Einheit</t>
  </si>
  <si>
    <t xml:space="preserve"> </t>
  </si>
  <si>
    <t>Betrag (Brutto)</t>
  </si>
  <si>
    <t>ltr</t>
  </si>
  <si>
    <t>Std</t>
  </si>
  <si>
    <t xml:space="preserve">
Auftrag; 
Nachtrag Nr.</t>
  </si>
  <si>
    <t xml:space="preserve">Leistung </t>
  </si>
  <si>
    <r>
      <t xml:space="preserve">Auftragnehmer </t>
    </r>
    <r>
      <rPr>
        <sz val="10"/>
        <rFont val="Arial"/>
        <family val="2"/>
      </rPr>
      <t xml:space="preserve">
</t>
    </r>
  </si>
  <si>
    <r>
      <t>Auftragsnummer</t>
    </r>
    <r>
      <rPr>
        <b/>
        <sz val="10"/>
        <rFont val="Arial"/>
        <family val="2"/>
      </rPr>
      <t xml:space="preserve"> </t>
    </r>
  </si>
  <si>
    <t xml:space="preserve">Vergütungszuordnung und -berechnung   Nr.  </t>
  </si>
  <si>
    <t>MwSt</t>
  </si>
  <si>
    <t>NA 01</t>
  </si>
  <si>
    <t>Nachlass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</si>
</sst>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"/>
    <numFmt numFmtId="173" formatCode="#,##0.0"/>
    <numFmt numFmtId="174" formatCode="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thin">
        <color indexed="55"/>
      </right>
      <top style="thin">
        <color indexed="55"/>
      </top>
      <bottom style="hair">
        <color indexed="55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>
        <color indexed="55"/>
      </right>
      <top style="hair">
        <color indexed="55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hair"/>
    </border>
    <border>
      <left>
        <color indexed="63"/>
      </left>
      <right style="double"/>
      <top>
        <color indexed="63"/>
      </top>
      <bottom style="thin"/>
    </border>
    <border diagonalUp="1" diagonalDown="1">
      <left style="double"/>
      <right style="thin"/>
      <top>
        <color indexed="63"/>
      </top>
      <bottom style="thin"/>
      <diagonal style="hair"/>
    </border>
    <border diagonalUp="1"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 diagonalUp="1" diagonalDown="1">
      <left style="thin"/>
      <right style="double"/>
      <top>
        <color indexed="63"/>
      </top>
      <bottom style="thin"/>
      <diagonal style="hair"/>
    </border>
    <border>
      <left style="double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>
        <color indexed="63"/>
      </left>
      <right style="double"/>
      <top style="thin"/>
      <bottom style="thin">
        <color theme="0" tint="-0.3499799966812134"/>
      </bottom>
    </border>
    <border>
      <left style="double"/>
      <right style="thin"/>
      <top style="thin"/>
      <bottom style="thin">
        <color theme="0" tint="-0.3499799966812134"/>
      </bottom>
    </border>
    <border>
      <left>
        <color indexed="63"/>
      </left>
      <right>
        <color indexed="63"/>
      </right>
      <top style="thin"/>
      <bottom style="thin">
        <color theme="0" tint="-0.3499799966812134"/>
      </bottom>
    </border>
    <border>
      <left style="thin"/>
      <right style="double"/>
      <top style="thin"/>
      <bottom style="thin">
        <color theme="0" tint="-0.3499799966812134"/>
      </bottom>
    </border>
    <border>
      <left style="thin"/>
      <right style="thin"/>
      <top>
        <color indexed="63"/>
      </top>
      <bottom style="thin">
        <color theme="0" tint="-0.3499799966812134"/>
      </bottom>
    </border>
    <border>
      <left style="double"/>
      <right style="medium"/>
      <top style="thin"/>
      <bottom style="thin">
        <color theme="0" tint="-0.3499799966812134"/>
      </bottom>
    </border>
    <border>
      <left style="medium"/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double"/>
      <top style="thin">
        <color theme="0" tint="-0.3499799966812134"/>
      </top>
      <bottom style="thin">
        <color theme="0" tint="-0.3499799966812134"/>
      </bottom>
    </border>
    <border>
      <left style="double"/>
      <right style="thin"/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double"/>
      <top style="thin">
        <color theme="0" tint="-0.3499799966812134"/>
      </top>
      <bottom style="thin">
        <color theme="0" tint="-0.3499799966812134"/>
      </bottom>
    </border>
    <border>
      <left style="double"/>
      <right style="medium"/>
      <top style="thin">
        <color theme="0" tint="-0.3499799966812134"/>
      </top>
      <bottom style="thin">
        <color theme="0" tint="-0.3499799966812134"/>
      </bottom>
    </border>
    <border>
      <left style="medium"/>
      <right>
        <color indexed="63"/>
      </right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>
        <color indexed="63"/>
      </left>
      <right style="double"/>
      <top style="thin">
        <color theme="0" tint="-0.3499799966812134"/>
      </top>
      <bottom style="thin"/>
    </border>
    <border>
      <left style="double"/>
      <right style="thin"/>
      <top style="thin">
        <color theme="0" tint="-0.3499799966812134"/>
      </top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/>
    </border>
    <border>
      <left style="thin"/>
      <right style="double"/>
      <top style="thin">
        <color theme="0" tint="-0.3499799966812134"/>
      </top>
      <bottom style="thin"/>
    </border>
    <border>
      <left style="double"/>
      <right style="medium"/>
      <top style="thin">
        <color theme="0" tint="-0.3499799966812134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55"/>
      </top>
      <bottom style="hair">
        <color indexed="55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>
        <color indexed="55"/>
      </top>
      <bottom style="medium"/>
    </border>
    <border>
      <left>
        <color indexed="63"/>
      </left>
      <right>
        <color indexed="63"/>
      </right>
      <top style="hair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53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Border="1" applyAlignment="1" applyProtection="1">
      <alignment wrapText="1"/>
      <protection locked="0"/>
    </xf>
    <xf numFmtId="0" fontId="0" fillId="33" borderId="11" xfId="0" applyFill="1" applyBorder="1" applyAlignment="1" applyProtection="1">
      <alignment wrapText="1"/>
      <protection locked="0"/>
    </xf>
    <xf numFmtId="0" fontId="0" fillId="33" borderId="12" xfId="0" applyFill="1" applyBorder="1" applyAlignment="1" applyProtection="1">
      <alignment wrapText="1"/>
      <protection locked="0"/>
    </xf>
    <xf numFmtId="0" fontId="0" fillId="33" borderId="13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10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6" fillId="34" borderId="15" xfId="0" applyFont="1" applyFill="1" applyBorder="1" applyAlignment="1" applyProtection="1">
      <alignment vertical="top"/>
      <protection/>
    </xf>
    <xf numFmtId="4" fontId="2" fillId="34" borderId="16" xfId="0" applyNumberFormat="1" applyFont="1" applyFill="1" applyBorder="1" applyAlignment="1" applyProtection="1">
      <alignment vertical="top"/>
      <protection/>
    </xf>
    <xf numFmtId="4" fontId="2" fillId="34" borderId="17" xfId="0" applyNumberFormat="1" applyFont="1" applyFill="1" applyBorder="1" applyAlignment="1" applyProtection="1">
      <alignment vertical="top"/>
      <protection/>
    </xf>
    <xf numFmtId="4" fontId="2" fillId="34" borderId="18" xfId="0" applyNumberFormat="1" applyFont="1" applyFill="1" applyBorder="1" applyAlignment="1" applyProtection="1">
      <alignment vertical="top"/>
      <protection/>
    </xf>
    <xf numFmtId="49" fontId="1" fillId="34" borderId="19" xfId="0" applyNumberFormat="1" applyFont="1" applyFill="1" applyBorder="1" applyAlignment="1" applyProtection="1">
      <alignment horizontal="center" vertical="top"/>
      <protection/>
    </xf>
    <xf numFmtId="0" fontId="0" fillId="34" borderId="20" xfId="0" applyFill="1" applyBorder="1" applyAlignment="1" applyProtection="1">
      <alignment vertical="top"/>
      <protection/>
    </xf>
    <xf numFmtId="49" fontId="1" fillId="34" borderId="18" xfId="0" applyNumberFormat="1" applyFont="1" applyFill="1" applyBorder="1" applyAlignment="1" applyProtection="1">
      <alignment vertical="top"/>
      <protection/>
    </xf>
    <xf numFmtId="4" fontId="1" fillId="34" borderId="21" xfId="0" applyNumberFormat="1" applyFont="1" applyFill="1" applyBorder="1" applyAlignment="1" applyProtection="1">
      <alignment vertical="top"/>
      <protection/>
    </xf>
    <xf numFmtId="4" fontId="1" fillId="34" borderId="22" xfId="0" applyNumberFormat="1" applyFont="1" applyFill="1" applyBorder="1" applyAlignment="1" applyProtection="1">
      <alignment vertical="top"/>
      <protection/>
    </xf>
    <xf numFmtId="0" fontId="1" fillId="34" borderId="18" xfId="0" applyFont="1" applyFill="1" applyBorder="1" applyAlignment="1" applyProtection="1">
      <alignment vertical="top"/>
      <protection/>
    </xf>
    <xf numFmtId="4" fontId="1" fillId="34" borderId="22" xfId="0" applyNumberFormat="1" applyFont="1" applyFill="1" applyBorder="1" applyAlignment="1" applyProtection="1">
      <alignment vertical="top"/>
      <protection/>
    </xf>
    <xf numFmtId="0" fontId="3" fillId="0" borderId="0" xfId="0" applyFont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0" fillId="33" borderId="24" xfId="0" applyFill="1" applyBorder="1" applyAlignment="1" applyProtection="1">
      <alignment wrapText="1"/>
      <protection locked="0"/>
    </xf>
    <xf numFmtId="0" fontId="0" fillId="33" borderId="25" xfId="0" applyFill="1" applyBorder="1" applyAlignment="1" applyProtection="1">
      <alignment wrapText="1"/>
      <protection locked="0"/>
    </xf>
    <xf numFmtId="0" fontId="0" fillId="33" borderId="25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25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26" xfId="0" applyFill="1" applyBorder="1" applyAlignment="1">
      <alignment/>
    </xf>
    <xf numFmtId="0" fontId="3" fillId="33" borderId="27" xfId="0" applyNumberFormat="1" applyFont="1" applyFill="1" applyBorder="1" applyAlignment="1">
      <alignment horizontal="center" vertical="top"/>
    </xf>
    <xf numFmtId="14" fontId="8" fillId="33" borderId="28" xfId="0" applyNumberFormat="1" applyFont="1" applyFill="1" applyBorder="1" applyAlignment="1">
      <alignment horizontal="center" vertical="top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33" borderId="42" xfId="0" applyFill="1" applyBorder="1" applyAlignment="1">
      <alignment horizontal="left" vertical="top"/>
    </xf>
    <xf numFmtId="0" fontId="1" fillId="0" borderId="43" xfId="0" applyFont="1" applyBorder="1" applyAlignment="1">
      <alignment horizontal="center" vertical="center" wrapText="1"/>
    </xf>
    <xf numFmtId="4" fontId="2" fillId="34" borderId="40" xfId="0" applyNumberFormat="1" applyFont="1" applyFill="1" applyBorder="1" applyAlignment="1" applyProtection="1">
      <alignment vertical="top"/>
      <protection/>
    </xf>
    <xf numFmtId="0" fontId="2" fillId="0" borderId="44" xfId="0" applyFont="1" applyBorder="1" applyAlignment="1" applyProtection="1">
      <alignment vertical="top"/>
      <protection locked="0"/>
    </xf>
    <xf numFmtId="49" fontId="1" fillId="0" borderId="45" xfId="0" applyNumberFormat="1" applyFont="1" applyBorder="1" applyAlignment="1" applyProtection="1">
      <alignment vertical="top"/>
      <protection locked="0"/>
    </xf>
    <xf numFmtId="4" fontId="1" fillId="0" borderId="45" xfId="0" applyNumberFormat="1" applyFont="1" applyBorder="1" applyAlignment="1" applyProtection="1">
      <alignment vertical="top"/>
      <protection locked="0"/>
    </xf>
    <xf numFmtId="0" fontId="1" fillId="0" borderId="45" xfId="0" applyFont="1" applyBorder="1" applyAlignment="1" applyProtection="1">
      <alignment vertical="top"/>
      <protection locked="0"/>
    </xf>
    <xf numFmtId="4" fontId="2" fillId="0" borderId="46" xfId="0" applyNumberFormat="1" applyFont="1" applyBorder="1" applyAlignment="1" applyProtection="1">
      <alignment vertical="top"/>
      <protection locked="0"/>
    </xf>
    <xf numFmtId="4" fontId="1" fillId="0" borderId="47" xfId="0" applyNumberFormat="1" applyFont="1" applyBorder="1" applyAlignment="1" applyProtection="1">
      <alignment vertical="top"/>
      <protection locked="0"/>
    </xf>
    <xf numFmtId="4" fontId="1" fillId="0" borderId="48" xfId="0" applyNumberFormat="1" applyFont="1" applyBorder="1" applyAlignment="1" applyProtection="1">
      <alignment vertical="top"/>
      <protection locked="0"/>
    </xf>
    <xf numFmtId="4" fontId="2" fillId="0" borderId="49" xfId="0" applyNumberFormat="1" applyFont="1" applyBorder="1" applyAlignment="1" applyProtection="1">
      <alignment vertical="top"/>
      <protection locked="0"/>
    </xf>
    <xf numFmtId="4" fontId="9" fillId="0" borderId="50" xfId="0" applyNumberFormat="1" applyFont="1" applyBorder="1" applyAlignment="1" applyProtection="1">
      <alignment vertical="top"/>
      <protection locked="0"/>
    </xf>
    <xf numFmtId="4" fontId="2" fillId="0" borderId="51" xfId="0" applyNumberFormat="1" applyFont="1" applyBorder="1" applyAlignment="1" applyProtection="1">
      <alignment vertical="top"/>
      <protection locked="0"/>
    </xf>
    <xf numFmtId="49" fontId="1" fillId="0" borderId="52" xfId="0" applyNumberFormat="1" applyFont="1" applyBorder="1" applyAlignment="1" applyProtection="1">
      <alignment horizontal="left" vertical="top"/>
      <protection locked="0"/>
    </xf>
    <xf numFmtId="0" fontId="1" fillId="0" borderId="53" xfId="0" applyFont="1" applyBorder="1" applyAlignment="1" applyProtection="1">
      <alignment vertical="top" wrapText="1"/>
      <protection locked="0"/>
    </xf>
    <xf numFmtId="10" fontId="2" fillId="0" borderId="54" xfId="0" applyNumberFormat="1" applyFont="1" applyBorder="1" applyAlignment="1" applyProtection="1">
      <alignment vertical="top"/>
      <protection locked="0"/>
    </xf>
    <xf numFmtId="10" fontId="2" fillId="0" borderId="55" xfId="0" applyNumberFormat="1" applyFont="1" applyBorder="1" applyAlignment="1" applyProtection="1">
      <alignment vertical="top"/>
      <protection locked="0"/>
    </xf>
    <xf numFmtId="0" fontId="1" fillId="0" borderId="56" xfId="0" applyFont="1" applyBorder="1" applyAlignment="1" applyProtection="1">
      <alignment vertical="top"/>
      <protection locked="0"/>
    </xf>
    <xf numFmtId="49" fontId="1" fillId="0" borderId="57" xfId="0" applyNumberFormat="1" applyFont="1" applyBorder="1" applyAlignment="1" applyProtection="1">
      <alignment vertical="top"/>
      <protection locked="0"/>
    </xf>
    <xf numFmtId="4" fontId="1" fillId="0" borderId="57" xfId="0" applyNumberFormat="1" applyFont="1" applyBorder="1" applyAlignment="1" applyProtection="1">
      <alignment vertical="top"/>
      <protection locked="0"/>
    </xf>
    <xf numFmtId="0" fontId="1" fillId="0" borderId="57" xfId="0" applyFont="1" applyBorder="1" applyAlignment="1" applyProtection="1">
      <alignment horizontal="center" vertical="top"/>
      <protection locked="0"/>
    </xf>
    <xf numFmtId="4" fontId="1" fillId="0" borderId="58" xfId="0" applyNumberFormat="1" applyFont="1" applyBorder="1" applyAlignment="1" applyProtection="1">
      <alignment vertical="top"/>
      <protection locked="0"/>
    </xf>
    <xf numFmtId="4" fontId="1" fillId="0" borderId="59" xfId="0" applyNumberFormat="1" applyFont="1" applyBorder="1" applyAlignment="1" applyProtection="1">
      <alignment vertical="top"/>
      <protection locked="0"/>
    </xf>
    <xf numFmtId="4" fontId="1" fillId="0" borderId="60" xfId="0" applyNumberFormat="1" applyFont="1" applyBorder="1" applyAlignment="1" applyProtection="1">
      <alignment vertical="top"/>
      <protection locked="0"/>
    </xf>
    <xf numFmtId="4" fontId="1" fillId="0" borderId="61" xfId="0" applyNumberFormat="1" applyFont="1" applyBorder="1" applyAlignment="1" applyProtection="1">
      <alignment vertical="top"/>
      <protection locked="0"/>
    </xf>
    <xf numFmtId="10" fontId="1" fillId="0" borderId="59" xfId="0" applyNumberFormat="1" applyFont="1" applyBorder="1" applyAlignment="1" applyProtection="1">
      <alignment vertical="top"/>
      <protection locked="0"/>
    </xf>
    <xf numFmtId="10" fontId="1" fillId="0" borderId="62" xfId="0" applyNumberFormat="1" applyFont="1" applyBorder="1" applyAlignment="1" applyProtection="1">
      <alignment vertical="top"/>
      <protection locked="0"/>
    </xf>
    <xf numFmtId="49" fontId="1" fillId="0" borderId="58" xfId="0" applyNumberFormat="1" applyFont="1" applyBorder="1" applyAlignment="1" applyProtection="1">
      <alignment horizontal="left" vertical="top"/>
      <protection locked="0"/>
    </xf>
    <xf numFmtId="0" fontId="1" fillId="0" borderId="63" xfId="0" applyFont="1" applyBorder="1" applyAlignment="1" applyProtection="1">
      <alignment vertical="top" wrapText="1"/>
      <protection locked="0"/>
    </xf>
    <xf numFmtId="0" fontId="1" fillId="0" borderId="64" xfId="0" applyFont="1" applyBorder="1" applyAlignment="1" applyProtection="1">
      <alignment vertical="top"/>
      <protection locked="0"/>
    </xf>
    <xf numFmtId="49" fontId="1" fillId="0" borderId="65" xfId="0" applyNumberFormat="1" applyFont="1" applyBorder="1" applyAlignment="1" applyProtection="1">
      <alignment vertical="top"/>
      <protection locked="0"/>
    </xf>
    <xf numFmtId="4" fontId="1" fillId="0" borderId="65" xfId="0" applyNumberFormat="1" applyFont="1" applyBorder="1" applyAlignment="1" applyProtection="1">
      <alignment vertical="top"/>
      <protection locked="0"/>
    </xf>
    <xf numFmtId="0" fontId="1" fillId="0" borderId="65" xfId="0" applyFont="1" applyBorder="1" applyAlignment="1" applyProtection="1">
      <alignment horizontal="center" vertical="top"/>
      <protection locked="0"/>
    </xf>
    <xf numFmtId="4" fontId="1" fillId="0" borderId="66" xfId="0" applyNumberFormat="1" applyFont="1" applyBorder="1" applyAlignment="1" applyProtection="1">
      <alignment vertical="top"/>
      <protection locked="0"/>
    </xf>
    <xf numFmtId="4" fontId="1" fillId="0" borderId="67" xfId="0" applyNumberFormat="1" applyFont="1" applyBorder="1" applyAlignment="1" applyProtection="1">
      <alignment vertical="top"/>
      <protection locked="0"/>
    </xf>
    <xf numFmtId="4" fontId="1" fillId="0" borderId="68" xfId="0" applyNumberFormat="1" applyFont="1" applyBorder="1" applyAlignment="1" applyProtection="1">
      <alignment vertical="top"/>
      <protection locked="0"/>
    </xf>
    <xf numFmtId="4" fontId="1" fillId="0" borderId="69" xfId="0" applyNumberFormat="1" applyFont="1" applyBorder="1" applyAlignment="1" applyProtection="1">
      <alignment vertical="top"/>
      <protection locked="0"/>
    </xf>
    <xf numFmtId="10" fontId="1" fillId="0" borderId="67" xfId="0" applyNumberFormat="1" applyFont="1" applyBorder="1" applyAlignment="1" applyProtection="1">
      <alignment vertical="top"/>
      <protection locked="0"/>
    </xf>
    <xf numFmtId="10" fontId="1" fillId="0" borderId="65" xfId="0" applyNumberFormat="1" applyFont="1" applyBorder="1" applyAlignment="1" applyProtection="1">
      <alignment vertical="top"/>
      <protection locked="0"/>
    </xf>
    <xf numFmtId="49" fontId="1" fillId="0" borderId="66" xfId="0" applyNumberFormat="1" applyFont="1" applyBorder="1" applyAlignment="1" applyProtection="1">
      <alignment horizontal="left" vertical="top"/>
      <protection locked="0"/>
    </xf>
    <xf numFmtId="0" fontId="1" fillId="0" borderId="70" xfId="0" applyFont="1" applyBorder="1" applyAlignment="1" applyProtection="1">
      <alignment vertical="top" wrapText="1"/>
      <protection locked="0"/>
    </xf>
    <xf numFmtId="0" fontId="1" fillId="0" borderId="70" xfId="0" applyFont="1" applyBorder="1" applyAlignment="1" applyProtection="1">
      <alignment horizontal="left" vertical="top" wrapText="1"/>
      <protection locked="0"/>
    </xf>
    <xf numFmtId="0" fontId="1" fillId="0" borderId="71" xfId="0" applyFont="1" applyBorder="1" applyAlignment="1" applyProtection="1">
      <alignment vertical="top"/>
      <protection locked="0"/>
    </xf>
    <xf numFmtId="49" fontId="1" fillId="0" borderId="72" xfId="0" applyNumberFormat="1" applyFont="1" applyBorder="1" applyAlignment="1" applyProtection="1">
      <alignment vertical="top"/>
      <protection locked="0"/>
    </xf>
    <xf numFmtId="4" fontId="1" fillId="0" borderId="72" xfId="0" applyNumberFormat="1" applyFont="1" applyBorder="1" applyAlignment="1" applyProtection="1">
      <alignment vertical="top"/>
      <protection locked="0"/>
    </xf>
    <xf numFmtId="0" fontId="1" fillId="0" borderId="72" xfId="0" applyFont="1" applyBorder="1" applyAlignment="1" applyProtection="1">
      <alignment horizontal="center" vertical="top"/>
      <protection locked="0"/>
    </xf>
    <xf numFmtId="4" fontId="1" fillId="0" borderId="73" xfId="0" applyNumberFormat="1" applyFont="1" applyBorder="1" applyAlignment="1" applyProtection="1">
      <alignment vertical="top"/>
      <protection locked="0"/>
    </xf>
    <xf numFmtId="4" fontId="1" fillId="0" borderId="74" xfId="0" applyNumberFormat="1" applyFont="1" applyBorder="1" applyAlignment="1" applyProtection="1">
      <alignment vertical="top"/>
      <protection locked="0"/>
    </xf>
    <xf numFmtId="4" fontId="1" fillId="0" borderId="75" xfId="0" applyNumberFormat="1" applyFont="1" applyBorder="1" applyAlignment="1" applyProtection="1">
      <alignment vertical="top"/>
      <protection locked="0"/>
    </xf>
    <xf numFmtId="4" fontId="1" fillId="0" borderId="76" xfId="0" applyNumberFormat="1" applyFont="1" applyBorder="1" applyAlignment="1" applyProtection="1">
      <alignment vertical="top"/>
      <protection locked="0"/>
    </xf>
    <xf numFmtId="10" fontId="1" fillId="0" borderId="74" xfId="0" applyNumberFormat="1" applyFont="1" applyBorder="1" applyAlignment="1" applyProtection="1">
      <alignment vertical="top"/>
      <protection locked="0"/>
    </xf>
    <xf numFmtId="10" fontId="1" fillId="0" borderId="72" xfId="0" applyNumberFormat="1" applyFont="1" applyBorder="1" applyAlignment="1" applyProtection="1">
      <alignment vertical="top"/>
      <protection locked="0"/>
    </xf>
    <xf numFmtId="4" fontId="1" fillId="0" borderId="75" xfId="0" applyNumberFormat="1" applyFont="1" applyBorder="1" applyAlignment="1" applyProtection="1">
      <alignment vertical="top"/>
      <protection locked="0"/>
    </xf>
    <xf numFmtId="4" fontId="1" fillId="0" borderId="74" xfId="0" applyNumberFormat="1" applyFont="1" applyBorder="1" applyAlignment="1" applyProtection="1">
      <alignment vertical="top"/>
      <protection locked="0"/>
    </xf>
    <xf numFmtId="49" fontId="1" fillId="0" borderId="73" xfId="0" applyNumberFormat="1" applyFont="1" applyBorder="1" applyAlignment="1" applyProtection="1">
      <alignment horizontal="left" vertical="top"/>
      <protection locked="0"/>
    </xf>
    <xf numFmtId="0" fontId="1" fillId="0" borderId="77" xfId="0" applyFont="1" applyBorder="1" applyAlignment="1" applyProtection="1">
      <alignment vertical="top" wrapText="1"/>
      <protection locked="0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11" fontId="8" fillId="0" borderId="79" xfId="0" applyNumberFormat="1" applyFont="1" applyBorder="1" applyAlignment="1">
      <alignment horizontal="left"/>
    </xf>
    <xf numFmtId="0" fontId="8" fillId="0" borderId="79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1" fillId="0" borderId="80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33" borderId="24" xfId="0" applyFont="1" applyFill="1" applyBorder="1" applyAlignment="1" applyProtection="1">
      <alignment horizontal="left" vertical="top"/>
      <protection/>
    </xf>
    <xf numFmtId="0" fontId="0" fillId="33" borderId="12" xfId="0" applyFont="1" applyFill="1" applyBorder="1" applyAlignment="1" applyProtection="1">
      <alignment horizontal="left" vertical="top"/>
      <protection/>
    </xf>
    <xf numFmtId="0" fontId="0" fillId="33" borderId="25" xfId="0" applyFont="1" applyFill="1" applyBorder="1" applyAlignment="1" applyProtection="1">
      <alignment horizontal="left" vertical="top"/>
      <protection/>
    </xf>
    <xf numFmtId="0" fontId="0" fillId="33" borderId="0" xfId="0" applyFont="1" applyFill="1" applyBorder="1" applyAlignment="1" applyProtection="1">
      <alignment horizontal="left" vertical="top"/>
      <protection/>
    </xf>
    <xf numFmtId="0" fontId="0" fillId="33" borderId="24" xfId="0" applyFill="1" applyBorder="1" applyAlignment="1">
      <alignment horizontal="center" vertical="top"/>
    </xf>
    <xf numFmtId="0" fontId="0" fillId="33" borderId="12" xfId="0" applyFill="1" applyBorder="1" applyAlignment="1">
      <alignment horizontal="center" vertical="top"/>
    </xf>
    <xf numFmtId="0" fontId="0" fillId="33" borderId="25" xfId="0" applyFill="1" applyBorder="1" applyAlignment="1">
      <alignment horizontal="center" vertical="top"/>
    </xf>
    <xf numFmtId="0" fontId="0" fillId="33" borderId="0" xfId="0" applyFill="1" applyBorder="1" applyAlignment="1">
      <alignment horizontal="center" vertical="top"/>
    </xf>
    <xf numFmtId="11" fontId="8" fillId="0" borderId="81" xfId="0" applyNumberFormat="1" applyFont="1" applyBorder="1" applyAlignment="1">
      <alignment horizontal="left"/>
    </xf>
    <xf numFmtId="0" fontId="8" fillId="0" borderId="81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8" fillId="0" borderId="82" xfId="0" applyFont="1" applyBorder="1" applyAlignment="1">
      <alignment horizontal="left"/>
    </xf>
    <xf numFmtId="0" fontId="8" fillId="0" borderId="83" xfId="0" applyFont="1" applyBorder="1" applyAlignment="1">
      <alignment horizontal="left"/>
    </xf>
    <xf numFmtId="0" fontId="0" fillId="33" borderId="24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84" xfId="0" applyFont="1" applyFill="1" applyBorder="1" applyAlignment="1">
      <alignment horizontal="left" vertical="top" wrapText="1"/>
    </xf>
    <xf numFmtId="0" fontId="0" fillId="33" borderId="23" xfId="0" applyFont="1" applyFill="1" applyBorder="1" applyAlignment="1">
      <alignment horizontal="left" vertical="top" wrapText="1"/>
    </xf>
    <xf numFmtId="11" fontId="8" fillId="0" borderId="82" xfId="0" applyNumberFormat="1" applyFont="1" applyBorder="1" applyAlignment="1">
      <alignment horizontal="left"/>
    </xf>
    <xf numFmtId="0" fontId="0" fillId="33" borderId="24" xfId="0" applyFont="1" applyFill="1" applyBorder="1" applyAlignment="1">
      <alignment horizontal="left" vertical="top"/>
    </xf>
    <xf numFmtId="0" fontId="0" fillId="33" borderId="12" xfId="0" applyFont="1" applyFill="1" applyBorder="1" applyAlignment="1">
      <alignment horizontal="left" vertical="top"/>
    </xf>
    <xf numFmtId="0" fontId="0" fillId="33" borderId="25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top"/>
    </xf>
    <xf numFmtId="0" fontId="0" fillId="33" borderId="84" xfId="0" applyFont="1" applyFill="1" applyBorder="1" applyAlignment="1">
      <alignment horizontal="left" vertical="top"/>
    </xf>
    <xf numFmtId="0" fontId="0" fillId="33" borderId="23" xfId="0" applyFont="1" applyFill="1" applyBorder="1" applyAlignment="1">
      <alignment horizontal="left" vertical="top"/>
    </xf>
    <xf numFmtId="11" fontId="8" fillId="0" borderId="85" xfId="0" applyNumberFormat="1" applyFont="1" applyBorder="1" applyAlignment="1">
      <alignment horizontal="left"/>
    </xf>
    <xf numFmtId="0" fontId="8" fillId="0" borderId="85" xfId="0" applyFont="1" applyBorder="1" applyAlignment="1">
      <alignment horizontal="left"/>
    </xf>
    <xf numFmtId="0" fontId="8" fillId="0" borderId="86" xfId="0" applyFont="1" applyBorder="1" applyAlignment="1">
      <alignment horizontal="left"/>
    </xf>
    <xf numFmtId="0" fontId="0" fillId="33" borderId="84" xfId="0" applyFont="1" applyFill="1" applyBorder="1" applyAlignment="1" applyProtection="1">
      <alignment horizontal="left" vertical="top"/>
      <protection/>
    </xf>
    <xf numFmtId="0" fontId="0" fillId="33" borderId="23" xfId="0" applyFont="1" applyFill="1" applyBorder="1" applyAlignment="1" applyProtection="1">
      <alignment horizontal="left" vertical="top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8">
    <dxf>
      <font>
        <color indexed="9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R31"/>
  <sheetViews>
    <sheetView showGridLines="0" tabSelected="1" zoomScaleSheetLayoutView="100" zoomScalePageLayoutView="0" workbookViewId="0" topLeftCell="A1">
      <pane ySplit="14" topLeftCell="A15" activePane="bottomLeft" state="frozen"/>
      <selection pane="topLeft" activeCell="A1" sqref="A1"/>
      <selection pane="bottomLeft" activeCell="B16" sqref="B16"/>
    </sheetView>
  </sheetViews>
  <sheetFormatPr defaultColWidth="11.421875" defaultRowHeight="12.75"/>
  <cols>
    <col min="1" max="1" width="8.140625" style="0" customWidth="1"/>
    <col min="2" max="3" width="8.7109375" style="0" customWidth="1"/>
    <col min="4" max="4" width="7.7109375" style="0" customWidth="1"/>
    <col min="5" max="5" width="6.7109375" style="0" customWidth="1"/>
    <col min="6" max="7" width="11.7109375" style="0" customWidth="1"/>
    <col min="8" max="8" width="11.140625" style="0" customWidth="1"/>
    <col min="9" max="10" width="11.7109375" style="0" customWidth="1"/>
    <col min="11" max="12" width="7.8515625" style="0" customWidth="1"/>
    <col min="13" max="13" width="15.8515625" style="0" bestFit="1" customWidth="1"/>
    <col min="14" max="14" width="13.28125" style="0" bestFit="1" customWidth="1"/>
    <col min="15" max="15" width="9.57421875" style="0" customWidth="1"/>
    <col min="16" max="16" width="18.8515625" style="0" customWidth="1"/>
    <col min="17" max="17" width="5.8515625" style="0" hidden="1" customWidth="1"/>
    <col min="18" max="18" width="7.28125" style="0" hidden="1" customWidth="1"/>
  </cols>
  <sheetData>
    <row r="1" spans="1:18" ht="15.75" customHeight="1">
      <c r="A1" s="133" t="s">
        <v>35</v>
      </c>
      <c r="B1" s="133"/>
      <c r="C1" s="133"/>
      <c r="D1" s="133"/>
      <c r="E1" s="133"/>
      <c r="F1" s="133"/>
      <c r="G1" s="133"/>
      <c r="H1" s="36"/>
      <c r="I1" s="24"/>
      <c r="J1" s="24"/>
      <c r="K1" s="4"/>
      <c r="L1" s="4"/>
      <c r="M1" s="4"/>
      <c r="N1" s="4"/>
      <c r="O1" s="4"/>
      <c r="P1" s="4"/>
      <c r="Q1" t="s">
        <v>25</v>
      </c>
      <c r="R1" s="11">
        <v>0</v>
      </c>
    </row>
    <row r="2" spans="1:18" ht="19.5" customHeight="1">
      <c r="A2" s="134"/>
      <c r="B2" s="134"/>
      <c r="C2" s="134"/>
      <c r="D2" s="134"/>
      <c r="E2" s="134"/>
      <c r="F2" s="134"/>
      <c r="G2" s="134"/>
      <c r="H2" s="25"/>
      <c r="I2" s="25"/>
      <c r="J2" s="25"/>
      <c r="Q2" s="2" t="s">
        <v>30</v>
      </c>
      <c r="R2" s="11">
        <v>0.07</v>
      </c>
    </row>
    <row r="3" spans="1:18" s="2" customFormat="1" ht="12.75" customHeight="1">
      <c r="A3" s="142" t="s">
        <v>3</v>
      </c>
      <c r="B3" s="143"/>
      <c r="C3" s="143"/>
      <c r="D3" s="116"/>
      <c r="E3" s="117"/>
      <c r="F3" s="117"/>
      <c r="G3" s="117"/>
      <c r="H3" s="117"/>
      <c r="I3" s="117"/>
      <c r="J3" s="118"/>
      <c r="K3" s="26"/>
      <c r="L3" s="7"/>
      <c r="M3" s="7"/>
      <c r="N3" s="7"/>
      <c r="O3" s="7"/>
      <c r="P3" s="8"/>
      <c r="Q3" t="s">
        <v>20</v>
      </c>
      <c r="R3" s="11">
        <v>0.16</v>
      </c>
    </row>
    <row r="4" spans="1:18" s="2" customFormat="1" ht="12.75" customHeight="1">
      <c r="A4" s="144"/>
      <c r="B4" s="145"/>
      <c r="C4" s="145"/>
      <c r="D4" s="148"/>
      <c r="E4" s="149"/>
      <c r="F4" s="149"/>
      <c r="G4" s="149"/>
      <c r="H4" s="149"/>
      <c r="I4" s="149"/>
      <c r="J4" s="150"/>
      <c r="K4" s="27"/>
      <c r="L4" s="5"/>
      <c r="M4" s="5"/>
      <c r="N4" s="5"/>
      <c r="O4" s="5"/>
      <c r="P4" s="6"/>
      <c r="Q4" t="s">
        <v>21</v>
      </c>
      <c r="R4" s="12">
        <v>0.19</v>
      </c>
    </row>
    <row r="5" spans="1:17" s="2" customFormat="1" ht="12.75" customHeight="1">
      <c r="A5" s="146"/>
      <c r="B5" s="147"/>
      <c r="C5" s="147"/>
      <c r="D5" s="135"/>
      <c r="E5" s="135"/>
      <c r="F5" s="135"/>
      <c r="G5" s="135"/>
      <c r="H5" s="135"/>
      <c r="I5" s="135"/>
      <c r="J5" s="136"/>
      <c r="K5" s="28"/>
      <c r="L5" s="29"/>
      <c r="M5" s="29"/>
      <c r="N5" s="29"/>
      <c r="O5" s="29"/>
      <c r="P5" s="30"/>
      <c r="Q5" t="s">
        <v>29</v>
      </c>
    </row>
    <row r="6" spans="1:17" s="2" customFormat="1" ht="12.75" customHeight="1">
      <c r="A6" s="122" t="s">
        <v>32</v>
      </c>
      <c r="B6" s="123"/>
      <c r="C6" s="123"/>
      <c r="D6" s="116"/>
      <c r="E6" s="117"/>
      <c r="F6" s="117"/>
      <c r="G6" s="117"/>
      <c r="H6" s="117"/>
      <c r="I6" s="117"/>
      <c r="J6" s="118"/>
      <c r="K6" s="27"/>
      <c r="L6" s="5"/>
      <c r="M6" s="5"/>
      <c r="N6" s="5"/>
      <c r="O6" s="5"/>
      <c r="P6" s="6"/>
      <c r="Q6" t="s">
        <v>22</v>
      </c>
    </row>
    <row r="7" spans="1:17" s="2" customFormat="1" ht="12.75" customHeight="1">
      <c r="A7" s="151"/>
      <c r="B7" s="152"/>
      <c r="C7" s="152"/>
      <c r="D7" s="135"/>
      <c r="E7" s="135"/>
      <c r="F7" s="135"/>
      <c r="G7" s="135"/>
      <c r="H7" s="135"/>
      <c r="I7" s="135"/>
      <c r="J7" s="136"/>
      <c r="K7" s="28"/>
      <c r="L7" s="29"/>
      <c r="M7" s="29"/>
      <c r="N7" s="29"/>
      <c r="O7" s="29"/>
      <c r="P7" s="30"/>
      <c r="Q7" t="s">
        <v>23</v>
      </c>
    </row>
    <row r="8" spans="1:17" s="2" customFormat="1" ht="12.75" customHeight="1">
      <c r="A8" s="137" t="s">
        <v>33</v>
      </c>
      <c r="B8" s="138"/>
      <c r="C8" s="138"/>
      <c r="D8" s="116"/>
      <c r="E8" s="117"/>
      <c r="F8" s="117"/>
      <c r="G8" s="117"/>
      <c r="H8" s="117"/>
      <c r="I8" s="117"/>
      <c r="J8" s="118"/>
      <c r="K8" s="27"/>
      <c r="L8" s="5"/>
      <c r="M8" s="5"/>
      <c r="N8" s="5"/>
      <c r="O8" s="5"/>
      <c r="P8" s="6"/>
      <c r="Q8" t="s">
        <v>24</v>
      </c>
    </row>
    <row r="9" spans="1:16" s="2" customFormat="1" ht="12.75" customHeight="1">
      <c r="A9" s="139"/>
      <c r="B9" s="140"/>
      <c r="C9" s="140"/>
      <c r="D9" s="141"/>
      <c r="E9" s="135"/>
      <c r="F9" s="135"/>
      <c r="G9" s="135"/>
      <c r="H9" s="135"/>
      <c r="I9" s="135"/>
      <c r="J9" s="136"/>
      <c r="K9" s="28"/>
      <c r="L9" s="29"/>
      <c r="M9" s="29"/>
      <c r="N9" s="29"/>
      <c r="O9" s="29"/>
      <c r="P9" s="30"/>
    </row>
    <row r="10" spans="1:16" s="2" customFormat="1" ht="12.75" customHeight="1">
      <c r="A10" s="122" t="s">
        <v>34</v>
      </c>
      <c r="B10" s="123"/>
      <c r="C10" s="123"/>
      <c r="D10" s="116"/>
      <c r="E10" s="117"/>
      <c r="F10" s="117"/>
      <c r="G10" s="118"/>
      <c r="H10" s="126" t="s">
        <v>7</v>
      </c>
      <c r="I10" s="127"/>
      <c r="J10" s="37"/>
      <c r="K10" s="31"/>
      <c r="L10" s="32"/>
      <c r="M10" s="32"/>
      <c r="N10" s="1"/>
      <c r="O10" s="33"/>
      <c r="P10" s="34"/>
    </row>
    <row r="11" spans="1:16" s="2" customFormat="1" ht="12.75" customHeight="1" thickBot="1">
      <c r="A11" s="124"/>
      <c r="B11" s="125"/>
      <c r="C11" s="125"/>
      <c r="D11" s="130"/>
      <c r="E11" s="131"/>
      <c r="F11" s="131"/>
      <c r="G11" s="132"/>
      <c r="H11" s="128"/>
      <c r="I11" s="129"/>
      <c r="J11" s="55"/>
      <c r="K11" s="35"/>
      <c r="L11" s="3"/>
      <c r="M11" s="3"/>
      <c r="N11" s="3"/>
      <c r="O11" s="9"/>
      <c r="P11" s="10"/>
    </row>
    <row r="12" spans="1:16" ht="13.5" customHeight="1">
      <c r="A12" s="119" t="s">
        <v>5</v>
      </c>
      <c r="B12" s="120"/>
      <c r="C12" s="120"/>
      <c r="D12" s="120"/>
      <c r="E12" s="120"/>
      <c r="F12" s="120"/>
      <c r="G12" s="121"/>
      <c r="H12" s="113" t="s">
        <v>16</v>
      </c>
      <c r="I12" s="114"/>
      <c r="J12" s="115"/>
      <c r="K12" s="113" t="s">
        <v>17</v>
      </c>
      <c r="L12" s="114"/>
      <c r="M12" s="115"/>
      <c r="N12" s="38"/>
      <c r="O12" s="39"/>
      <c r="P12" s="40"/>
    </row>
    <row r="13" spans="1:16" ht="13.5" customHeight="1">
      <c r="A13" s="41">
        <v>1</v>
      </c>
      <c r="B13" s="42">
        <v>2</v>
      </c>
      <c r="C13" s="42">
        <v>3</v>
      </c>
      <c r="D13" s="42">
        <v>4</v>
      </c>
      <c r="E13" s="42">
        <v>5</v>
      </c>
      <c r="F13" s="42">
        <v>6</v>
      </c>
      <c r="G13" s="43">
        <v>7</v>
      </c>
      <c r="H13" s="44">
        <v>8</v>
      </c>
      <c r="I13" s="42">
        <v>9</v>
      </c>
      <c r="J13" s="43">
        <v>10</v>
      </c>
      <c r="K13" s="45">
        <v>11</v>
      </c>
      <c r="L13" s="56">
        <v>12</v>
      </c>
      <c r="M13" s="43">
        <v>13</v>
      </c>
      <c r="N13" s="46">
        <v>14</v>
      </c>
      <c r="O13" s="43">
        <v>15</v>
      </c>
      <c r="P13" s="47">
        <v>16</v>
      </c>
    </row>
    <row r="14" spans="1:18" ht="58.5" customHeight="1" thickBot="1">
      <c r="A14" s="48" t="s">
        <v>31</v>
      </c>
      <c r="B14" s="49" t="s">
        <v>8</v>
      </c>
      <c r="C14" s="49" t="s">
        <v>9</v>
      </c>
      <c r="D14" s="49" t="s">
        <v>0</v>
      </c>
      <c r="E14" s="49" t="s">
        <v>26</v>
      </c>
      <c r="F14" s="49" t="s">
        <v>14</v>
      </c>
      <c r="G14" s="111" t="s">
        <v>13</v>
      </c>
      <c r="H14" s="112" t="s">
        <v>2</v>
      </c>
      <c r="I14" s="51" t="s">
        <v>1</v>
      </c>
      <c r="J14" s="52" t="s">
        <v>10</v>
      </c>
      <c r="K14" s="50" t="s">
        <v>36</v>
      </c>
      <c r="L14" s="51" t="s">
        <v>38</v>
      </c>
      <c r="M14" s="52" t="s">
        <v>28</v>
      </c>
      <c r="N14" s="53" t="s">
        <v>15</v>
      </c>
      <c r="O14" s="52" t="s">
        <v>19</v>
      </c>
      <c r="P14" s="54" t="s">
        <v>18</v>
      </c>
      <c r="Q14" t="s">
        <v>27</v>
      </c>
      <c r="R14" t="s">
        <v>27</v>
      </c>
    </row>
    <row r="15" spans="1:16" s="4" customFormat="1" ht="13.5" thickBot="1">
      <c r="A15" s="58" t="s">
        <v>11</v>
      </c>
      <c r="B15" s="59"/>
      <c r="C15" s="59"/>
      <c r="D15" s="60"/>
      <c r="E15" s="61"/>
      <c r="F15" s="60"/>
      <c r="G15" s="62">
        <f>D15*F15</f>
        <v>0</v>
      </c>
      <c r="H15" s="63"/>
      <c r="I15" s="64"/>
      <c r="J15" s="65"/>
      <c r="K15" s="70">
        <v>-1E-11</v>
      </c>
      <c r="L15" s="71"/>
      <c r="M15" s="66">
        <f aca="true" t="shared" si="0" ref="M15:M22">IF(OR(K15&lt;0,K15=" ",K15="",K15="%",L15="%",J15=""),0,(1+K15)*(1-L15)*J15)</f>
        <v>0</v>
      </c>
      <c r="N15" s="67">
        <f>IF(OR(G15=0,J15=0,J15=""),0.00000000000000001,J15-G15)</f>
        <v>1E-17</v>
      </c>
      <c r="O15" s="68"/>
      <c r="P15" s="69" t="s">
        <v>6</v>
      </c>
    </row>
    <row r="16" spans="1:17" s="4" customFormat="1" ht="12.75">
      <c r="A16" s="72" t="s">
        <v>37</v>
      </c>
      <c r="B16" s="73" t="s">
        <v>27</v>
      </c>
      <c r="C16" s="73" t="s">
        <v>27</v>
      </c>
      <c r="D16" s="74"/>
      <c r="E16" s="75"/>
      <c r="F16" s="74"/>
      <c r="G16" s="76">
        <f aca="true" t="shared" si="1" ref="G16:G30">D16*F16</f>
        <v>0</v>
      </c>
      <c r="H16" s="77">
        <f>IF(OR(D16=0,F16=0),"",D16)</f>
      </c>
      <c r="I16" s="78">
        <f>IF(F16=0,"",F16)</f>
      </c>
      <c r="J16" s="79">
        <f>IF(OR(I16="",H16=""),"",H16*I16)</f>
      </c>
      <c r="K16" s="80">
        <f>IF(J16="",-0.000000000001,$K$15)</f>
        <v>-1E-12</v>
      </c>
      <c r="L16" s="81">
        <f>IF(OR(J16=0,J16=""),0,$L$15)</f>
        <v>0</v>
      </c>
      <c r="M16" s="78">
        <f t="shared" si="0"/>
        <v>0</v>
      </c>
      <c r="N16" s="77">
        <f>IF(OR(G16=0,J16=0,J16=""),0.00000000000000001,J16-G16)</f>
        <v>1E-17</v>
      </c>
      <c r="O16" s="82" t="s">
        <v>12</v>
      </c>
      <c r="P16" s="83"/>
      <c r="Q16" s="4" t="str">
        <f>IF(A16="","=",IF(MID(A16,4,1)="",Melde(A16),IF(MID(A16,4,1)=" ",Melde(A16),IF(LEFT(A16,3)&lt;&gt;"NA ",Melde(A16),IF(CODE(MID(A16,4,1))&gt;60,Melde(A16),IF(VALUE(MID(A16,4,10))&gt;0,"=",Melde(A16)))))))</f>
        <v>=</v>
      </c>
    </row>
    <row r="17" spans="1:17" s="4" customFormat="1" ht="12.75">
      <c r="A17" s="84"/>
      <c r="B17" s="85"/>
      <c r="C17" s="85"/>
      <c r="D17" s="86"/>
      <c r="E17" s="87"/>
      <c r="F17" s="86"/>
      <c r="G17" s="88">
        <f t="shared" si="1"/>
        <v>0</v>
      </c>
      <c r="H17" s="89">
        <f>IF(OR(D17=0,F17=0),"",D17)</f>
      </c>
      <c r="I17" s="90">
        <f>IF(F17=0,"",F17)</f>
      </c>
      <c r="J17" s="91">
        <f>IF(OR(I17="",H17=""),"",H17*I17)</f>
      </c>
      <c r="K17" s="92">
        <f>IF(J17="",-0.000000000001,$K$15)</f>
        <v>-1E-12</v>
      </c>
      <c r="L17" s="93">
        <f>IF(OR(J17=0,J17=""),0,$L$15)</f>
        <v>0</v>
      </c>
      <c r="M17" s="90">
        <f t="shared" si="0"/>
        <v>0</v>
      </c>
      <c r="N17" s="89">
        <f>IF(OR(G17=0,J17=0,J17=""),0.00000000000000001,J17-G17)</f>
        <v>1E-17</v>
      </c>
      <c r="O17" s="94"/>
      <c r="P17" s="95"/>
      <c r="Q17" s="4" t="str">
        <f aca="true" t="shared" si="2" ref="Q17:Q30">IF(A17="","=",IF(MID(A17,4,1)="",Melde(A17),IF(MID(A17,4,1)=" ",Melde(A17),IF(LEFT(A17,3)&lt;&gt;"NA ",Melde(A17),IF(CODE(MID(A17,4,1))&gt;60,Melde(A17),IF(VALUE(MID(A17,4,10))&gt;0,"=",Melde(A17)))))))</f>
        <v>=</v>
      </c>
    </row>
    <row r="18" spans="1:17" s="4" customFormat="1" ht="12.75">
      <c r="A18" s="84"/>
      <c r="B18" s="85"/>
      <c r="C18" s="85"/>
      <c r="D18" s="86"/>
      <c r="E18" s="87"/>
      <c r="F18" s="86"/>
      <c r="G18" s="88">
        <f t="shared" si="1"/>
        <v>0</v>
      </c>
      <c r="H18" s="89">
        <f aca="true" t="shared" si="3" ref="H18:H29">IF(OR(D18=0,F18=0),"",D18)</f>
      </c>
      <c r="I18" s="90">
        <f aca="true" t="shared" si="4" ref="I18:I29">IF(F18=0,"",F18)</f>
      </c>
      <c r="J18" s="91">
        <f aca="true" t="shared" si="5" ref="J18:J29">IF(OR(I18="",H18=""),"",H18*I18)</f>
      </c>
      <c r="K18" s="92">
        <f aca="true" t="shared" si="6" ref="K18:K29">IF(J18="",-0.000000000001,$K$15)</f>
        <v>-1E-12</v>
      </c>
      <c r="L18" s="93">
        <f>IF(OR(J18=0,J18=""),0,$L$15)</f>
        <v>0</v>
      </c>
      <c r="M18" s="90">
        <f t="shared" si="0"/>
        <v>0</v>
      </c>
      <c r="N18" s="89">
        <f aca="true" t="shared" si="7" ref="N18:N29">IF(OR(G18=0,J18=0,J18=""),0.00000000000000001,J18-G18)</f>
        <v>1E-17</v>
      </c>
      <c r="O18" s="94"/>
      <c r="P18" s="96"/>
      <c r="Q18" s="4" t="str">
        <f t="shared" si="2"/>
        <v>=</v>
      </c>
    </row>
    <row r="19" spans="1:17" s="4" customFormat="1" ht="12.75">
      <c r="A19" s="84"/>
      <c r="B19" s="85"/>
      <c r="C19" s="85"/>
      <c r="D19" s="86"/>
      <c r="E19" s="87"/>
      <c r="F19" s="86"/>
      <c r="G19" s="88">
        <f>D19*F19</f>
        <v>0</v>
      </c>
      <c r="H19" s="89">
        <f t="shared" si="3"/>
      </c>
      <c r="I19" s="90">
        <f t="shared" si="4"/>
      </c>
      <c r="J19" s="91">
        <f t="shared" si="5"/>
      </c>
      <c r="K19" s="92">
        <f t="shared" si="6"/>
        <v>-1E-12</v>
      </c>
      <c r="L19" s="93">
        <f aca="true" t="shared" si="8" ref="L19:L29">IF(OR(J19=0,J19=""),0,$L$15)</f>
        <v>0</v>
      </c>
      <c r="M19" s="90">
        <f t="shared" si="0"/>
        <v>0</v>
      </c>
      <c r="N19" s="89">
        <f t="shared" si="7"/>
        <v>1E-17</v>
      </c>
      <c r="O19" s="94"/>
      <c r="P19" s="96"/>
      <c r="Q19" s="4" t="str">
        <f t="shared" si="2"/>
        <v>=</v>
      </c>
    </row>
    <row r="20" spans="1:17" s="4" customFormat="1" ht="12.75">
      <c r="A20" s="84"/>
      <c r="B20" s="85"/>
      <c r="C20" s="85"/>
      <c r="D20" s="86"/>
      <c r="E20" s="87"/>
      <c r="F20" s="86"/>
      <c r="G20" s="88">
        <f t="shared" si="1"/>
        <v>0</v>
      </c>
      <c r="H20" s="89">
        <f t="shared" si="3"/>
      </c>
      <c r="I20" s="90">
        <f t="shared" si="4"/>
      </c>
      <c r="J20" s="91">
        <f t="shared" si="5"/>
      </c>
      <c r="K20" s="92">
        <f t="shared" si="6"/>
        <v>-1E-12</v>
      </c>
      <c r="L20" s="93">
        <f t="shared" si="8"/>
        <v>0</v>
      </c>
      <c r="M20" s="90">
        <f t="shared" si="0"/>
        <v>0</v>
      </c>
      <c r="N20" s="89">
        <f t="shared" si="7"/>
        <v>1E-17</v>
      </c>
      <c r="O20" s="94"/>
      <c r="P20" s="96"/>
      <c r="Q20" s="4" t="str">
        <f t="shared" si="2"/>
        <v>=</v>
      </c>
    </row>
    <row r="21" spans="1:17" s="4" customFormat="1" ht="12.75">
      <c r="A21" s="84"/>
      <c r="B21" s="85"/>
      <c r="C21" s="85"/>
      <c r="D21" s="86"/>
      <c r="E21" s="87"/>
      <c r="F21" s="86"/>
      <c r="G21" s="88">
        <f>D21*F21</f>
        <v>0</v>
      </c>
      <c r="H21" s="89">
        <f t="shared" si="3"/>
      </c>
      <c r="I21" s="90">
        <f t="shared" si="4"/>
      </c>
      <c r="J21" s="91">
        <f t="shared" si="5"/>
      </c>
      <c r="K21" s="92">
        <f t="shared" si="6"/>
        <v>-1E-12</v>
      </c>
      <c r="L21" s="93">
        <f t="shared" si="8"/>
        <v>0</v>
      </c>
      <c r="M21" s="90">
        <f t="shared" si="0"/>
        <v>0</v>
      </c>
      <c r="N21" s="89">
        <f t="shared" si="7"/>
        <v>1E-17</v>
      </c>
      <c r="O21" s="94" t="s">
        <v>12</v>
      </c>
      <c r="P21" s="95"/>
      <c r="Q21" s="4" t="str">
        <f t="shared" si="2"/>
        <v>=</v>
      </c>
    </row>
    <row r="22" spans="1:17" s="4" customFormat="1" ht="12.75">
      <c r="A22" s="84"/>
      <c r="B22" s="85"/>
      <c r="C22" s="85"/>
      <c r="D22" s="86"/>
      <c r="E22" s="87"/>
      <c r="F22" s="86"/>
      <c r="G22" s="88">
        <f t="shared" si="1"/>
        <v>0</v>
      </c>
      <c r="H22" s="89">
        <f t="shared" si="3"/>
      </c>
      <c r="I22" s="90">
        <f t="shared" si="4"/>
      </c>
      <c r="J22" s="91">
        <f t="shared" si="5"/>
      </c>
      <c r="K22" s="92">
        <f t="shared" si="6"/>
        <v>-1E-12</v>
      </c>
      <c r="L22" s="93">
        <f t="shared" si="8"/>
        <v>0</v>
      </c>
      <c r="M22" s="90">
        <f t="shared" si="0"/>
        <v>0</v>
      </c>
      <c r="N22" s="89">
        <f t="shared" si="7"/>
        <v>1E-17</v>
      </c>
      <c r="O22" s="94" t="s">
        <v>12</v>
      </c>
      <c r="P22" s="95"/>
      <c r="Q22" s="4" t="str">
        <f t="shared" si="2"/>
        <v>=</v>
      </c>
    </row>
    <row r="23" spans="1:17" s="4" customFormat="1" ht="12.75">
      <c r="A23" s="84"/>
      <c r="B23" s="85"/>
      <c r="C23" s="85"/>
      <c r="D23" s="86"/>
      <c r="E23" s="87"/>
      <c r="F23" s="86"/>
      <c r="G23" s="88">
        <f>D23*F23</f>
        <v>0</v>
      </c>
      <c r="H23" s="89">
        <f t="shared" si="3"/>
      </c>
      <c r="I23" s="90">
        <f t="shared" si="4"/>
      </c>
      <c r="J23" s="91">
        <f t="shared" si="5"/>
      </c>
      <c r="K23" s="92">
        <f t="shared" si="6"/>
        <v>-1E-12</v>
      </c>
      <c r="L23" s="93">
        <f t="shared" si="8"/>
        <v>0</v>
      </c>
      <c r="M23" s="90">
        <f aca="true" t="shared" si="9" ref="M23:M29">IF(OR(K23&lt;0,K23=" ",K23="",K23="%",L23="%",J23=""),0,(1+K23)*(1-L23)*J23)</f>
        <v>0</v>
      </c>
      <c r="N23" s="89">
        <f t="shared" si="7"/>
        <v>1E-17</v>
      </c>
      <c r="O23" s="94" t="s">
        <v>12</v>
      </c>
      <c r="P23" s="95"/>
      <c r="Q23" s="4" t="str">
        <f t="shared" si="2"/>
        <v>=</v>
      </c>
    </row>
    <row r="24" spans="1:17" s="4" customFormat="1" ht="12.75">
      <c r="A24" s="84"/>
      <c r="B24" s="85"/>
      <c r="C24" s="85"/>
      <c r="D24" s="86"/>
      <c r="E24" s="87"/>
      <c r="F24" s="86"/>
      <c r="G24" s="88">
        <f t="shared" si="1"/>
        <v>0</v>
      </c>
      <c r="H24" s="89">
        <f t="shared" si="3"/>
      </c>
      <c r="I24" s="90">
        <f t="shared" si="4"/>
      </c>
      <c r="J24" s="91">
        <f t="shared" si="5"/>
      </c>
      <c r="K24" s="92">
        <f t="shared" si="6"/>
        <v>-1E-12</v>
      </c>
      <c r="L24" s="93">
        <f t="shared" si="8"/>
        <v>0</v>
      </c>
      <c r="M24" s="90">
        <f t="shared" si="9"/>
        <v>0</v>
      </c>
      <c r="N24" s="89">
        <f t="shared" si="7"/>
        <v>1E-17</v>
      </c>
      <c r="O24" s="94" t="s">
        <v>12</v>
      </c>
      <c r="P24" s="95"/>
      <c r="Q24" s="4" t="str">
        <f t="shared" si="2"/>
        <v>=</v>
      </c>
    </row>
    <row r="25" spans="1:17" s="4" customFormat="1" ht="12.75">
      <c r="A25" s="84"/>
      <c r="B25" s="85"/>
      <c r="C25" s="85"/>
      <c r="D25" s="86"/>
      <c r="E25" s="87"/>
      <c r="F25" s="86"/>
      <c r="G25" s="88">
        <f>D25*F25</f>
        <v>0</v>
      </c>
      <c r="H25" s="89">
        <f t="shared" si="3"/>
      </c>
      <c r="I25" s="90">
        <f t="shared" si="4"/>
      </c>
      <c r="J25" s="91">
        <f t="shared" si="5"/>
      </c>
      <c r="K25" s="92">
        <f t="shared" si="6"/>
        <v>-1E-12</v>
      </c>
      <c r="L25" s="93">
        <f t="shared" si="8"/>
        <v>0</v>
      </c>
      <c r="M25" s="90">
        <f t="shared" si="9"/>
        <v>0</v>
      </c>
      <c r="N25" s="89">
        <f t="shared" si="7"/>
        <v>1E-17</v>
      </c>
      <c r="O25" s="94"/>
      <c r="P25" s="95"/>
      <c r="Q25" s="4" t="str">
        <f t="shared" si="2"/>
        <v>=</v>
      </c>
    </row>
    <row r="26" spans="1:17" s="4" customFormat="1" ht="12.75">
      <c r="A26" s="84"/>
      <c r="B26" s="85"/>
      <c r="C26" s="85"/>
      <c r="D26" s="86"/>
      <c r="E26" s="87"/>
      <c r="F26" s="86"/>
      <c r="G26" s="88">
        <f t="shared" si="1"/>
        <v>0</v>
      </c>
      <c r="H26" s="89">
        <f t="shared" si="3"/>
      </c>
      <c r="I26" s="90">
        <f t="shared" si="4"/>
      </c>
      <c r="J26" s="91">
        <f t="shared" si="5"/>
      </c>
      <c r="K26" s="92">
        <f t="shared" si="6"/>
        <v>-1E-12</v>
      </c>
      <c r="L26" s="93">
        <f t="shared" si="8"/>
        <v>0</v>
      </c>
      <c r="M26" s="90">
        <f t="shared" si="9"/>
        <v>0</v>
      </c>
      <c r="N26" s="89">
        <f t="shared" si="7"/>
        <v>1E-17</v>
      </c>
      <c r="O26" s="94"/>
      <c r="P26" s="95"/>
      <c r="Q26" s="4" t="str">
        <f t="shared" si="2"/>
        <v>=</v>
      </c>
    </row>
    <row r="27" spans="1:17" s="4" customFormat="1" ht="12.75">
      <c r="A27" s="84"/>
      <c r="B27" s="85"/>
      <c r="C27" s="85"/>
      <c r="D27" s="86"/>
      <c r="E27" s="87"/>
      <c r="F27" s="86"/>
      <c r="G27" s="88">
        <f t="shared" si="1"/>
        <v>0</v>
      </c>
      <c r="H27" s="89">
        <f t="shared" si="3"/>
      </c>
      <c r="I27" s="90">
        <f t="shared" si="4"/>
      </c>
      <c r="J27" s="91">
        <f t="shared" si="5"/>
      </c>
      <c r="K27" s="92">
        <f t="shared" si="6"/>
        <v>-1E-12</v>
      </c>
      <c r="L27" s="93">
        <f t="shared" si="8"/>
        <v>0</v>
      </c>
      <c r="M27" s="90">
        <f t="shared" si="9"/>
        <v>0</v>
      </c>
      <c r="N27" s="89">
        <f t="shared" si="7"/>
        <v>1E-17</v>
      </c>
      <c r="O27" s="94"/>
      <c r="P27" s="95"/>
      <c r="Q27" s="4" t="str">
        <f t="shared" si="2"/>
        <v>=</v>
      </c>
    </row>
    <row r="28" spans="1:17" s="4" customFormat="1" ht="12.75">
      <c r="A28" s="84"/>
      <c r="B28" s="85"/>
      <c r="C28" s="85"/>
      <c r="D28" s="86"/>
      <c r="E28" s="87"/>
      <c r="F28" s="86"/>
      <c r="G28" s="88">
        <f t="shared" si="1"/>
        <v>0</v>
      </c>
      <c r="H28" s="89">
        <f t="shared" si="3"/>
      </c>
      <c r="I28" s="90">
        <f t="shared" si="4"/>
      </c>
      <c r="J28" s="91">
        <f t="shared" si="5"/>
      </c>
      <c r="K28" s="92">
        <f t="shared" si="6"/>
        <v>-1E-12</v>
      </c>
      <c r="L28" s="93">
        <f t="shared" si="8"/>
        <v>0</v>
      </c>
      <c r="M28" s="90">
        <f t="shared" si="9"/>
        <v>0</v>
      </c>
      <c r="N28" s="89">
        <f t="shared" si="7"/>
        <v>1E-17</v>
      </c>
      <c r="O28" s="94"/>
      <c r="P28" s="95"/>
      <c r="Q28" s="4" t="str">
        <f t="shared" si="2"/>
        <v>=</v>
      </c>
    </row>
    <row r="29" spans="1:17" s="4" customFormat="1" ht="12.75">
      <c r="A29" s="84"/>
      <c r="B29" s="85"/>
      <c r="C29" s="85"/>
      <c r="D29" s="86"/>
      <c r="E29" s="87"/>
      <c r="F29" s="86"/>
      <c r="G29" s="88">
        <f t="shared" si="1"/>
        <v>0</v>
      </c>
      <c r="H29" s="89">
        <f t="shared" si="3"/>
      </c>
      <c r="I29" s="90">
        <f t="shared" si="4"/>
      </c>
      <c r="J29" s="91">
        <f t="shared" si="5"/>
      </c>
      <c r="K29" s="92">
        <f t="shared" si="6"/>
        <v>-1E-12</v>
      </c>
      <c r="L29" s="93">
        <f t="shared" si="8"/>
        <v>0</v>
      </c>
      <c r="M29" s="90">
        <f t="shared" si="9"/>
        <v>0</v>
      </c>
      <c r="N29" s="89">
        <f t="shared" si="7"/>
        <v>1E-17</v>
      </c>
      <c r="O29" s="94"/>
      <c r="P29" s="95"/>
      <c r="Q29" s="4" t="str">
        <f t="shared" si="2"/>
        <v>=</v>
      </c>
    </row>
    <row r="30" spans="1:17" s="4" customFormat="1" ht="12.75">
      <c r="A30" s="97"/>
      <c r="B30" s="98"/>
      <c r="C30" s="98"/>
      <c r="D30" s="99"/>
      <c r="E30" s="100"/>
      <c r="F30" s="99"/>
      <c r="G30" s="101">
        <f t="shared" si="1"/>
        <v>0</v>
      </c>
      <c r="H30" s="102">
        <f>IF(OR(D30=0,F30=0),"",D30)</f>
      </c>
      <c r="I30" s="103">
        <f>IF(F30=0,"",F30)</f>
      </c>
      <c r="J30" s="104">
        <f>IF(OR(I30="",H30=""),"",H30*30)</f>
      </c>
      <c r="K30" s="105">
        <f>IF(J30="",-0.000000000001,$K$15)</f>
        <v>-1E-12</v>
      </c>
      <c r="L30" s="106">
        <f>IF(OR(J30=0,J30=""),0,$L$15)</f>
        <v>0</v>
      </c>
      <c r="M30" s="107">
        <f>IF(OR(K30&lt;0,K30=" ",K30="",K30="%",L30="%",J30=""),0,(1+K30)*(1-L30)*J30)</f>
        <v>0</v>
      </c>
      <c r="N30" s="108">
        <f>IF(OR(G30=0,J30=0,J30=""),0.00000000000000001,J30-G30)</f>
        <v>1E-17</v>
      </c>
      <c r="O30" s="109"/>
      <c r="P30" s="110"/>
      <c r="Q30" s="4" t="str">
        <f t="shared" si="2"/>
        <v>=</v>
      </c>
    </row>
    <row r="31" spans="1:16" ht="13.5" thickBot="1">
      <c r="A31" s="13"/>
      <c r="B31" s="19"/>
      <c r="C31" s="19"/>
      <c r="D31" s="16" t="s">
        <v>4</v>
      </c>
      <c r="E31" s="22"/>
      <c r="F31" s="23"/>
      <c r="G31" s="16">
        <f>SUBTOTAL(9,G16:G30)</f>
        <v>0</v>
      </c>
      <c r="H31" s="20"/>
      <c r="I31" s="21"/>
      <c r="J31" s="14">
        <f>SUBTOTAL(9,J16:J30)</f>
        <v>0</v>
      </c>
      <c r="K31" s="15"/>
      <c r="L31" s="57"/>
      <c r="M31" s="16">
        <f>SUBTOTAL(9,M16:M30)</f>
        <v>0</v>
      </c>
      <c r="N31" s="15">
        <f>SUBTOTAL(9,N16:N30)</f>
        <v>1.4999999999999997E-16</v>
      </c>
      <c r="O31" s="17"/>
      <c r="P31" s="18"/>
    </row>
  </sheetData>
  <sheetProtection/>
  <autoFilter ref="A14:P14"/>
  <mergeCells count="18">
    <mergeCell ref="A1:G2"/>
    <mergeCell ref="D7:J7"/>
    <mergeCell ref="A8:C9"/>
    <mergeCell ref="D8:J8"/>
    <mergeCell ref="D9:J9"/>
    <mergeCell ref="A3:C5"/>
    <mergeCell ref="D3:J3"/>
    <mergeCell ref="D4:J4"/>
    <mergeCell ref="D5:J5"/>
    <mergeCell ref="A6:C7"/>
    <mergeCell ref="K12:M12"/>
    <mergeCell ref="D6:J6"/>
    <mergeCell ref="A12:G12"/>
    <mergeCell ref="H12:J12"/>
    <mergeCell ref="A10:C11"/>
    <mergeCell ref="D10:G10"/>
    <mergeCell ref="H10:I11"/>
    <mergeCell ref="D11:G11"/>
  </mergeCells>
  <conditionalFormatting sqref="G15:G30 J15:J30 L15:M30">
    <cfRule type="cellIs" priority="1" dxfId="0" operator="equal" stopIfTrue="1">
      <formula>0</formula>
    </cfRule>
  </conditionalFormatting>
  <conditionalFormatting sqref="N15:N30">
    <cfRule type="cellIs" priority="2" dxfId="0" operator="equal" stopIfTrue="1">
      <formula>0.00000000000000001</formula>
    </cfRule>
    <cfRule type="cellIs" priority="3" dxfId="2" operator="lessThan" stopIfTrue="1">
      <formula>0</formula>
    </cfRule>
    <cfRule type="cellIs" priority="4" dxfId="1" operator="greaterThan" stopIfTrue="1">
      <formula>0.00000000000000001</formula>
    </cfRule>
  </conditionalFormatting>
  <conditionalFormatting sqref="N31">
    <cfRule type="cellIs" priority="5" dxfId="3" operator="between" stopIfTrue="1">
      <formula>0</formula>
      <formula>0.0000001</formula>
    </cfRule>
    <cfRule type="cellIs" priority="6" dxfId="2" operator="lessThan" stopIfTrue="1">
      <formula>0</formula>
    </cfRule>
    <cfRule type="cellIs" priority="7" dxfId="1" operator="greaterThan" stopIfTrue="1">
      <formula>0.00000001</formula>
    </cfRule>
  </conditionalFormatting>
  <conditionalFormatting sqref="K15:K30">
    <cfRule type="cellIs" priority="8" dxfId="0" operator="lessThan" stopIfTrue="1">
      <formula>0</formula>
    </cfRule>
  </conditionalFormatting>
  <dataValidations count="3">
    <dataValidation type="list" allowBlank="1" showInputMessage="1" sqref="E16:E30">
      <formula1>$Q$1:$Q$8</formula1>
    </dataValidation>
    <dataValidation type="list" allowBlank="1" showInputMessage="1" sqref="K15:K30">
      <formula1>$R$1:$R$4</formula1>
    </dataValidation>
    <dataValidation allowBlank="1" showInputMessage="1" sqref="L15:L30"/>
  </dataValidations>
  <printOptions horizontalCentered="1"/>
  <pageMargins left="0.31496062992125984" right="0.31496062992125984" top="0.7086614173228347" bottom="0.5511811023622047" header="0.31496062992125984" footer="0.1968503937007874"/>
  <pageSetup horizontalDpi="600" verticalDpi="600" orientation="landscape" paperSize="9" scale="83" r:id="rId2"/>
  <headerFooter scaleWithDoc="0">
    <oddHeader xml:space="preserve">&amp;C
&amp;R&amp;"Arial,Fett"&amp;12 521
&amp;"Arial,Standard"&amp;8(Vergütungszuordnung u. -berechnung)
Stand: 20.07.2016  </oddHeader>
    <oddFooter>&amp;L&amp;6© BMVBS 01.01.2007&amp;R&amp;8&amp;P von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OBB/IIZ5/Karl</dc:creator>
  <cp:keywords/>
  <dc:description/>
  <cp:lastModifiedBy>Keller, Manfred (StBA Schweinfurt)</cp:lastModifiedBy>
  <cp:lastPrinted>2016-08-02T07:39:14Z</cp:lastPrinted>
  <dcterms:created xsi:type="dcterms:W3CDTF">2002-03-31T06:06:27Z</dcterms:created>
  <dcterms:modified xsi:type="dcterms:W3CDTF">2016-10-05T13:09:23Z</dcterms:modified>
  <cp:category/>
  <cp:version/>
  <cp:contentType/>
  <cp:contentStatus/>
</cp:coreProperties>
</file>